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10320" windowHeight="8475"/>
  </bookViews>
  <sheets>
    <sheet name="Invest" sheetId="1" r:id="rId1"/>
    <sheet name="Anexo I" sheetId="2" r:id="rId2"/>
  </sheets>
  <definedNames>
    <definedName name="_xlnm.Print_Area" localSheetId="0">Invest!$A$1:$I$30</definedName>
  </definedNames>
  <calcPr calcId="124519"/>
</workbook>
</file>

<file path=xl/calcChain.xml><?xml version="1.0" encoding="utf-8"?>
<calcChain xmlns="http://schemas.openxmlformats.org/spreadsheetml/2006/main">
  <c r="D24" i="1"/>
  <c r="F24"/>
  <c r="D11"/>
  <c r="F11"/>
  <c r="D7" i="2"/>
  <c r="G7"/>
  <c r="J7"/>
  <c r="L7"/>
  <c r="D8"/>
  <c r="G8"/>
  <c r="J8"/>
  <c r="L8"/>
  <c r="D9"/>
  <c r="G9"/>
  <c r="J9"/>
  <c r="L9"/>
  <c r="P9"/>
  <c r="D10"/>
  <c r="G10"/>
  <c r="J10"/>
  <c r="L10"/>
  <c r="P10"/>
  <c r="D11"/>
  <c r="G11"/>
  <c r="J11"/>
  <c r="L11"/>
  <c r="P11"/>
  <c r="D12"/>
  <c r="G12"/>
  <c r="J12"/>
  <c r="L12"/>
  <c r="P12"/>
  <c r="D13"/>
  <c r="G13"/>
  <c r="J13"/>
  <c r="L13"/>
  <c r="D14"/>
  <c r="G14"/>
  <c r="J14"/>
  <c r="L14"/>
  <c r="D15"/>
  <c r="G15"/>
  <c r="J15"/>
  <c r="L15"/>
  <c r="D16"/>
  <c r="G16"/>
  <c r="J16"/>
  <c r="L16"/>
  <c r="D17"/>
  <c r="G17"/>
  <c r="J17"/>
  <c r="L17"/>
  <c r="D18"/>
  <c r="G18"/>
  <c r="J18"/>
  <c r="L18"/>
  <c r="D19"/>
  <c r="G19"/>
  <c r="J19"/>
  <c r="L19"/>
  <c r="D20"/>
  <c r="G20"/>
  <c r="J20"/>
  <c r="L20"/>
  <c r="D21"/>
  <c r="G21"/>
  <c r="J21"/>
  <c r="L21"/>
  <c r="D22"/>
  <c r="G22"/>
  <c r="J22"/>
  <c r="L22"/>
  <c r="D6" i="1"/>
  <c r="F6"/>
  <c r="D7"/>
  <c r="F7"/>
  <c r="D8"/>
  <c r="F8"/>
  <c r="D9"/>
  <c r="F9"/>
  <c r="D10"/>
  <c r="F10"/>
  <c r="D12"/>
  <c r="F12"/>
  <c r="D13"/>
  <c r="F13"/>
  <c r="D14"/>
  <c r="F14"/>
  <c r="D15"/>
  <c r="F15"/>
  <c r="D16"/>
  <c r="F16"/>
  <c r="D17"/>
  <c r="F17"/>
  <c r="I17"/>
  <c r="D18"/>
  <c r="F18"/>
  <c r="G18"/>
  <c r="D19"/>
  <c r="F19"/>
  <c r="D20"/>
  <c r="F20"/>
  <c r="D21"/>
  <c r="F21"/>
  <c r="D22"/>
  <c r="F22"/>
  <c r="D23"/>
  <c r="F23"/>
  <c r="G8"/>
  <c r="H8"/>
  <c r="G10"/>
  <c r="H10"/>
  <c r="H18"/>
  <c r="G9"/>
  <c r="I9"/>
  <c r="I6"/>
  <c r="H6"/>
  <c r="G7"/>
  <c r="I7"/>
  <c r="I18"/>
  <c r="H17"/>
  <c r="I10"/>
  <c r="H9"/>
  <c r="I8"/>
  <c r="H7"/>
  <c r="G11"/>
  <c r="I11"/>
  <c r="H11"/>
  <c r="G12"/>
  <c r="H12"/>
  <c r="I12"/>
  <c r="G16"/>
  <c r="H16"/>
  <c r="G17"/>
  <c r="I16"/>
  <c r="H14"/>
  <c r="G14"/>
  <c r="I14"/>
  <c r="G21"/>
  <c r="I21"/>
  <c r="H21"/>
  <c r="I19"/>
  <c r="G19"/>
  <c r="H19"/>
  <c r="G15"/>
  <c r="I15"/>
  <c r="H15"/>
  <c r="I13"/>
  <c r="G13"/>
  <c r="H13"/>
  <c r="G20"/>
  <c r="H20"/>
  <c r="I20"/>
  <c r="H22"/>
  <c r="I22"/>
  <c r="G22"/>
  <c r="H23"/>
  <c r="G23"/>
  <c r="I23"/>
  <c r="G24"/>
  <c r="I24"/>
  <c r="H24"/>
</calcChain>
</file>

<file path=xl/sharedStrings.xml><?xml version="1.0" encoding="utf-8"?>
<sst xmlns="http://schemas.openxmlformats.org/spreadsheetml/2006/main" count="48" uniqueCount="44">
  <si>
    <t>Ano</t>
  </si>
  <si>
    <t>Total</t>
  </si>
  <si>
    <t>Investimentos em R$ mil correntes</t>
  </si>
  <si>
    <t>Participação %</t>
  </si>
  <si>
    <t>fomento</t>
  </si>
  <si>
    <t>total</t>
  </si>
  <si>
    <t>Convênio CNPq/MS (valores excluídos das estatísticas)</t>
  </si>
  <si>
    <t>pais</t>
  </si>
  <si>
    <t>Notas: Inclui recursos dos fundos setoriais a partir de 2000;</t>
  </si>
  <si>
    <t>Os recursos referentes às bolsas de curta duração (fluxo contínuo) foram considerados no fomento à pesquisa;</t>
  </si>
  <si>
    <t>Bolsas no
exterior</t>
  </si>
  <si>
    <t>Fomento à
pesquisa</t>
  </si>
  <si>
    <t>Tabela 1.1</t>
  </si>
  <si>
    <t>Fomento</t>
  </si>
  <si>
    <t>Nº de bolsas-ano no país</t>
  </si>
  <si>
    <t>PCI
(DTI/ITI/EV)</t>
  </si>
  <si>
    <t>Bolsas no país</t>
  </si>
  <si>
    <t xml:space="preserve">
DGI/EVI</t>
  </si>
  <si>
    <t>-</t>
  </si>
  <si>
    <t>1996 - a diferença entre estes dados e a resenha de 96 é relativa aos chamados convênios e apoios institucionais (outros investimentos) e ao convênio CNPq/MS, excluído das estatísticas atuais.</t>
  </si>
  <si>
    <t>Bolsas no
país (1)</t>
  </si>
  <si>
    <t>Fomento à
pesquisa (2)</t>
  </si>
  <si>
    <t>Bolsas PCI
(DTI / ITI / EV)</t>
  </si>
  <si>
    <t>Bolsas
DGI / EVI</t>
  </si>
  <si>
    <t>Total (1)</t>
  </si>
  <si>
    <t>Subtotal (1)</t>
  </si>
  <si>
    <t>Ações de gestão,
acomp. e avaliação
(2)</t>
  </si>
  <si>
    <t>Outros
investimentos
(2)</t>
  </si>
  <si>
    <t xml:space="preserve">(2) Estes investimentos, acrescentados às estatísticas como "Outros investimentos", não estão incluídos no Sistema Gerencial de Fomento </t>
  </si>
  <si>
    <t>do CNPq (DataWarehouse) e, por isso, não há informações sobre eles disponíveis por região, UF, área, modalidades, etc.</t>
  </si>
  <si>
    <t>(1) Número de bolsas e investimentos referentes aos programas de capacitação institucional do MCT (PCI) e do CNPq (DGI/EVI) . Ver nota técnica 9.</t>
  </si>
  <si>
    <t>Anexo I</t>
  </si>
  <si>
    <t>Subtotal
Bolsas</t>
  </si>
  <si>
    <t>Bolsas</t>
  </si>
  <si>
    <t>referentes às ações de gestão, acompanhamento e avaliação;</t>
  </si>
  <si>
    <t>Var.%</t>
  </si>
  <si>
    <t>(1) Inclui recursos referentes às bolsas dos programas de capacitação institucional do MCT (PCI) e do CNPq e recursos</t>
  </si>
  <si>
    <t>diminuiu em bolsas no exterior 2001</t>
  </si>
  <si>
    <t>Orçamento 2008 = 712 bolsas + 107 grant + 458 fomento = 1.277</t>
  </si>
  <si>
    <t>(2) Inclui recursos referentes às ações de gestão, acompanhamento e avaliação e a concessões institucionais por meio de convênios.</t>
  </si>
  <si>
    <t>Fonte: CNPq/AEI.               (1.1-Total_Invest_9610_$)</t>
  </si>
  <si>
    <t>Programas de capacitação institucional, ações de gestão, acompanhamento e avaliação e outros investimentos - 1996-2010</t>
  </si>
  <si>
    <t>CNPq - Total dos investimentos realizados em bolsas e no fomento à pesquisa - 1996-2014</t>
  </si>
  <si>
    <t>Fonte: CNPq/AEI.               (1.1-Total_Invest_9614_$)</t>
  </si>
</sst>
</file>

<file path=xl/styles.xml><?xml version="1.0" encoding="utf-8"?>
<styleSheet xmlns="http://schemas.openxmlformats.org/spreadsheetml/2006/main">
  <numFmts count="3">
    <numFmt numFmtId="171" formatCode="_(* #,##0.00_);_(* \(#,##0.00\);_(* &quot;-&quot;??_);_(@_)"/>
    <numFmt numFmtId="173" formatCode="_(* #,##0_);_(* \(#,##0\);_(* &quot;-&quot;??_);_(@_)"/>
    <numFmt numFmtId="181" formatCode="#,##0.0"/>
  </numFmts>
  <fonts count="9">
    <font>
      <sz val="10"/>
      <name val="Arial"/>
    </font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173" fontId="2" fillId="0" borderId="0" xfId="0" applyNumberFormat="1" applyFont="1"/>
    <xf numFmtId="0" fontId="2" fillId="2" borderId="0" xfId="0" applyFont="1" applyFill="1"/>
    <xf numFmtId="0" fontId="4" fillId="0" borderId="0" xfId="0" applyFont="1" applyAlignment="1">
      <alignment horizontal="left" indent="1"/>
    </xf>
    <xf numFmtId="0" fontId="3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2" fillId="3" borderId="0" xfId="0" applyFont="1" applyFill="1"/>
    <xf numFmtId="173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73" fontId="2" fillId="3" borderId="0" xfId="1" applyNumberFormat="1" applyFont="1" applyFill="1"/>
    <xf numFmtId="173" fontId="2" fillId="3" borderId="0" xfId="0" applyNumberFormat="1" applyFont="1" applyFill="1"/>
    <xf numFmtId="0" fontId="2" fillId="0" borderId="0" xfId="0" applyFont="1" applyBorder="1" applyAlignment="1">
      <alignment horizontal="center"/>
    </xf>
    <xf numFmtId="0" fontId="6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left" indent="2"/>
    </xf>
    <xf numFmtId="0" fontId="2" fillId="0" borderId="0" xfId="0" applyFont="1" applyFill="1" applyBorder="1"/>
    <xf numFmtId="173" fontId="2" fillId="0" borderId="0" xfId="1" applyNumberFormat="1" applyFont="1" applyFill="1" applyBorder="1"/>
    <xf numFmtId="173" fontId="2" fillId="0" borderId="0" xfId="0" applyNumberFormat="1" applyFont="1" applyFill="1" applyBorder="1"/>
    <xf numFmtId="3" fontId="2" fillId="0" borderId="0" xfId="0" applyNumberFormat="1" applyFont="1" applyBorder="1" applyAlignment="1"/>
    <xf numFmtId="3" fontId="2" fillId="0" borderId="0" xfId="1" applyNumberFormat="1" applyFont="1" applyBorder="1" applyAlignment="1"/>
    <xf numFmtId="3" fontId="2" fillId="0" borderId="2" xfId="1" applyNumberFormat="1" applyFont="1" applyBorder="1" applyAlignment="1"/>
    <xf numFmtId="3" fontId="2" fillId="0" borderId="1" xfId="1" applyNumberFormat="1" applyFont="1" applyBorder="1" applyAlignment="1"/>
    <xf numFmtId="3" fontId="2" fillId="0" borderId="3" xfId="0" applyNumberFormat="1" applyFont="1" applyBorder="1" applyAlignment="1"/>
    <xf numFmtId="0" fontId="2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/>
    <xf numFmtId="3" fontId="2" fillId="0" borderId="2" xfId="0" applyNumberFormat="1" applyFont="1" applyBorder="1" applyAlignment="1"/>
    <xf numFmtId="3" fontId="2" fillId="0" borderId="6" xfId="0" applyNumberFormat="1" applyFont="1" applyBorder="1" applyAlignment="1"/>
    <xf numFmtId="3" fontId="2" fillId="0" borderId="7" xfId="0" applyNumberFormat="1" applyFont="1" applyBorder="1" applyAlignment="1"/>
    <xf numFmtId="3" fontId="2" fillId="0" borderId="8" xfId="0" applyNumberFormat="1" applyFont="1" applyBorder="1" applyAlignment="1"/>
    <xf numFmtId="3" fontId="2" fillId="0" borderId="9" xfId="0" applyNumberFormat="1" applyFont="1" applyBorder="1" applyAlignment="1"/>
    <xf numFmtId="0" fontId="2" fillId="0" borderId="10" xfId="0" applyFont="1" applyBorder="1" applyAlignment="1">
      <alignment horizontal="center" wrapText="1"/>
    </xf>
    <xf numFmtId="173" fontId="2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3" fontId="2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1" fontId="2" fillId="0" borderId="0" xfId="0" applyNumberFormat="1" applyFont="1" applyFill="1"/>
    <xf numFmtId="3" fontId="2" fillId="0" borderId="0" xfId="0" applyNumberFormat="1" applyFont="1" applyFill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81" fontId="2" fillId="0" borderId="17" xfId="1" applyNumberFormat="1" applyFont="1" applyBorder="1" applyAlignment="1">
      <alignment horizontal="center"/>
    </xf>
    <xf numFmtId="3" fontId="2" fillId="0" borderId="18" xfId="1" applyNumberFormat="1" applyFont="1" applyBorder="1"/>
    <xf numFmtId="3" fontId="2" fillId="0" borderId="12" xfId="1" applyNumberFormat="1" applyFont="1" applyBorder="1"/>
    <xf numFmtId="3" fontId="2" fillId="0" borderId="19" xfId="1" applyNumberFormat="1" applyFont="1" applyBorder="1"/>
    <xf numFmtId="3" fontId="2" fillId="0" borderId="13" xfId="1" applyNumberFormat="1" applyFont="1" applyBorder="1"/>
    <xf numFmtId="3" fontId="2" fillId="0" borderId="1" xfId="0" applyNumberFormat="1" applyFont="1" applyFill="1" applyBorder="1" applyAlignment="1"/>
    <xf numFmtId="3" fontId="2" fillId="0" borderId="20" xfId="0" applyNumberFormat="1" applyFont="1" applyBorder="1" applyAlignment="1"/>
    <xf numFmtId="3" fontId="2" fillId="0" borderId="21" xfId="0" applyNumberFormat="1" applyFont="1" applyBorder="1" applyAlignment="1"/>
    <xf numFmtId="3" fontId="2" fillId="0" borderId="4" xfId="0" applyNumberFormat="1" applyFont="1" applyBorder="1" applyAlignment="1"/>
    <xf numFmtId="3" fontId="2" fillId="0" borderId="22" xfId="1" applyNumberFormat="1" applyFont="1" applyBorder="1" applyAlignment="1"/>
    <xf numFmtId="3" fontId="2" fillId="0" borderId="23" xfId="1" applyNumberFormat="1" applyFont="1" applyBorder="1" applyAlignment="1"/>
    <xf numFmtId="3" fontId="2" fillId="0" borderId="24" xfId="1" applyNumberFormat="1" applyFont="1" applyBorder="1"/>
    <xf numFmtId="0" fontId="2" fillId="0" borderId="24" xfId="0" applyFont="1" applyBorder="1" applyAlignment="1">
      <alignment horizontal="center"/>
    </xf>
    <xf numFmtId="3" fontId="2" fillId="0" borderId="25" xfId="1" applyNumberFormat="1" applyFont="1" applyBorder="1"/>
    <xf numFmtId="3" fontId="2" fillId="0" borderId="26" xfId="1" applyNumberFormat="1" applyFont="1" applyBorder="1"/>
    <xf numFmtId="3" fontId="2" fillId="0" borderId="0" xfId="1" applyNumberFormat="1" applyFont="1" applyFill="1" applyBorder="1" applyAlignment="1"/>
    <xf numFmtId="3" fontId="2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1" applyNumberFormat="1" applyFont="1" applyBorder="1"/>
    <xf numFmtId="3" fontId="2" fillId="0" borderId="0" xfId="1" applyNumberFormat="1" applyFont="1" applyFill="1" applyBorder="1"/>
    <xf numFmtId="3" fontId="8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3" fontId="8" fillId="0" borderId="13" xfId="0" applyNumberFormat="1" applyFont="1" applyBorder="1"/>
    <xf numFmtId="3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/>
    <xf numFmtId="3" fontId="2" fillId="0" borderId="23" xfId="1" applyNumberFormat="1" applyFont="1" applyFill="1" applyBorder="1" applyAlignment="1"/>
    <xf numFmtId="3" fontId="2" fillId="0" borderId="16" xfId="1" applyNumberFormat="1" applyFont="1" applyBorder="1" applyAlignment="1"/>
    <xf numFmtId="3" fontId="2" fillId="0" borderId="19" xfId="1" applyNumberFormat="1" applyFont="1" applyFill="1" applyBorder="1"/>
    <xf numFmtId="3" fontId="2" fillId="0" borderId="13" xfId="1" applyNumberFormat="1" applyFont="1" applyFill="1" applyBorder="1"/>
    <xf numFmtId="3" fontId="5" fillId="0" borderId="0" xfId="0" applyNumberFormat="1" applyFont="1"/>
    <xf numFmtId="3" fontId="2" fillId="0" borderId="27" xfId="1" applyNumberFormat="1" applyFont="1" applyBorder="1" applyAlignment="1"/>
    <xf numFmtId="0" fontId="2" fillId="0" borderId="0" xfId="0" quotePrefix="1" applyFont="1" applyBorder="1" applyAlignment="1">
      <alignment horizontal="center"/>
    </xf>
    <xf numFmtId="3" fontId="2" fillId="0" borderId="26" xfId="0" applyNumberFormat="1" applyFont="1" applyBorder="1"/>
    <xf numFmtId="3" fontId="2" fillId="0" borderId="25" xfId="0" applyNumberFormat="1" applyFont="1" applyBorder="1"/>
    <xf numFmtId="3" fontId="2" fillId="0" borderId="28" xfId="1" applyNumberFormat="1" applyFont="1" applyBorder="1"/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171" fontId="2" fillId="0" borderId="0" xfId="0" applyNumberFormat="1" applyFont="1" applyFill="1"/>
    <xf numFmtId="3" fontId="2" fillId="0" borderId="19" xfId="0" applyNumberFormat="1" applyFont="1" applyBorder="1"/>
    <xf numFmtId="3" fontId="2" fillId="0" borderId="13" xfId="0" applyNumberFormat="1" applyFont="1" applyBorder="1"/>
    <xf numFmtId="3" fontId="2" fillId="0" borderId="6" xfId="0" applyNumberFormat="1" applyFont="1" applyBorder="1"/>
    <xf numFmtId="3" fontId="2" fillId="0" borderId="9" xfId="1" applyNumberFormat="1" applyFont="1" applyBorder="1"/>
    <xf numFmtId="3" fontId="2" fillId="0" borderId="6" xfId="1" applyNumberFormat="1" applyFont="1" applyBorder="1"/>
    <xf numFmtId="0" fontId="2" fillId="0" borderId="29" xfId="0" applyFont="1" applyBorder="1" applyAlignment="1">
      <alignment horizontal="center"/>
    </xf>
    <xf numFmtId="3" fontId="2" fillId="0" borderId="30" xfId="0" applyNumberFormat="1" applyFont="1" applyBorder="1"/>
    <xf numFmtId="3" fontId="2" fillId="0" borderId="29" xfId="0" applyNumberFormat="1" applyFont="1" applyBorder="1"/>
    <xf numFmtId="3" fontId="2" fillId="0" borderId="29" xfId="1" applyNumberFormat="1" applyFont="1" applyBorder="1"/>
    <xf numFmtId="3" fontId="2" fillId="0" borderId="31" xfId="1" applyNumberFormat="1" applyFont="1" applyBorder="1"/>
    <xf numFmtId="3" fontId="2" fillId="0" borderId="30" xfId="1" applyNumberFormat="1" applyFont="1" applyBorder="1"/>
    <xf numFmtId="0" fontId="2" fillId="0" borderId="3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3" xfId="0" applyBorder="1"/>
    <xf numFmtId="0" fontId="2" fillId="0" borderId="18" xfId="0" applyFont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2" fillId="0" borderId="5" xfId="0" applyFont="1" applyBorder="1" applyAlignment="1">
      <alignment horizontal="center" vertical="center"/>
    </xf>
    <xf numFmtId="0" fontId="0" fillId="0" borderId="2" xfId="0" applyBorder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2"/>
  <sheetViews>
    <sheetView tabSelected="1" workbookViewId="0">
      <selection activeCell="A52" sqref="A52:H79"/>
    </sheetView>
  </sheetViews>
  <sheetFormatPr defaultRowHeight="11.25"/>
  <cols>
    <col min="1" max="1" width="7" style="1" customWidth="1"/>
    <col min="2" max="5" width="11.7109375" style="1" customWidth="1"/>
    <col min="6" max="6" width="7.85546875" style="1" customWidth="1"/>
    <col min="7" max="7" width="6" style="1" customWidth="1"/>
    <col min="8" max="8" width="5.7109375" style="1" bestFit="1" customWidth="1"/>
    <col min="9" max="9" width="8.140625" style="1" bestFit="1" customWidth="1"/>
    <col min="10" max="10" width="8.42578125" style="1" customWidth="1"/>
    <col min="11" max="12" width="9.140625" style="1"/>
    <col min="13" max="13" width="12" style="1" bestFit="1" customWidth="1"/>
    <col min="14" max="16384" width="9.140625" style="1"/>
  </cols>
  <sheetData>
    <row r="1" spans="1:15" ht="12">
      <c r="A1" s="6" t="s">
        <v>12</v>
      </c>
      <c r="B1" s="46"/>
      <c r="C1" s="46"/>
      <c r="D1" s="73"/>
    </row>
    <row r="2" spans="1:15" s="7" customFormat="1" ht="12">
      <c r="A2" s="2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ht="12" customHeight="1">
      <c r="A3" s="111" t="s">
        <v>0</v>
      </c>
      <c r="B3" s="114" t="s">
        <v>2</v>
      </c>
      <c r="C3" s="115"/>
      <c r="D3" s="115"/>
      <c r="E3" s="115"/>
      <c r="F3" s="115"/>
      <c r="G3" s="116"/>
      <c r="H3" s="117" t="s">
        <v>3</v>
      </c>
      <c r="I3" s="118"/>
      <c r="J3" s="74"/>
    </row>
    <row r="4" spans="1:15" ht="12" customHeight="1">
      <c r="A4" s="112"/>
      <c r="B4" s="121" t="s">
        <v>20</v>
      </c>
      <c r="C4" s="123" t="s">
        <v>10</v>
      </c>
      <c r="D4" s="123" t="s">
        <v>32</v>
      </c>
      <c r="E4" s="123" t="s">
        <v>21</v>
      </c>
      <c r="F4" s="109" t="s">
        <v>1</v>
      </c>
      <c r="G4" s="110"/>
      <c r="H4" s="119"/>
      <c r="I4" s="120"/>
      <c r="J4" s="75"/>
    </row>
    <row r="5" spans="1:15" ht="24" customHeight="1">
      <c r="A5" s="113"/>
      <c r="B5" s="122"/>
      <c r="C5" s="124"/>
      <c r="D5" s="124"/>
      <c r="E5" s="124"/>
      <c r="F5" s="53" t="s">
        <v>1</v>
      </c>
      <c r="G5" s="54" t="s">
        <v>35</v>
      </c>
      <c r="H5" s="45" t="s">
        <v>33</v>
      </c>
      <c r="I5" s="55" t="s">
        <v>11</v>
      </c>
      <c r="J5" s="76"/>
    </row>
    <row r="6" spans="1:15">
      <c r="A6" s="51">
        <v>1996</v>
      </c>
      <c r="B6" s="57">
        <v>431631.21899999998</v>
      </c>
      <c r="C6" s="58">
        <v>41944.162000000004</v>
      </c>
      <c r="D6" s="58">
        <f>+B6+C6</f>
        <v>473575.38099999999</v>
      </c>
      <c r="E6" s="58">
        <v>61015.004000000001</v>
      </c>
      <c r="F6" s="58">
        <f>+D6+E6</f>
        <v>534590.38500000001</v>
      </c>
      <c r="G6" s="56" t="s">
        <v>18</v>
      </c>
      <c r="H6" s="57">
        <f>+D6*100/$F6</f>
        <v>88.586587841455469</v>
      </c>
      <c r="I6" s="58">
        <f>+E6*100/$F6</f>
        <v>11.413412158544528</v>
      </c>
      <c r="K6" s="44"/>
    </row>
    <row r="7" spans="1:15">
      <c r="A7" s="52">
        <v>1997</v>
      </c>
      <c r="B7" s="59">
        <v>411824.65899999999</v>
      </c>
      <c r="C7" s="60">
        <v>29839</v>
      </c>
      <c r="D7" s="60">
        <f t="shared" ref="D7:D19" si="0">+B7+C7</f>
        <v>441663.65899999999</v>
      </c>
      <c r="E7" s="60">
        <v>71451.294000000009</v>
      </c>
      <c r="F7" s="60">
        <f>+D7+E7</f>
        <v>513114.95299999998</v>
      </c>
      <c r="G7" s="67">
        <f>+(F7-F6)*100/F6</f>
        <v>-4.0171751311988206</v>
      </c>
      <c r="H7" s="59">
        <f t="shared" ref="H7:I15" si="1">+D7*100/$F7</f>
        <v>86.074992829140953</v>
      </c>
      <c r="I7" s="60">
        <f t="shared" si="1"/>
        <v>13.925007170859045</v>
      </c>
      <c r="K7" s="44"/>
    </row>
    <row r="8" spans="1:15">
      <c r="A8" s="52">
        <v>1998</v>
      </c>
      <c r="B8" s="59">
        <v>354522.89199999999</v>
      </c>
      <c r="C8" s="60">
        <v>26784.1</v>
      </c>
      <c r="D8" s="60">
        <f t="shared" si="0"/>
        <v>381306.99199999997</v>
      </c>
      <c r="E8" s="60">
        <v>44582.819000000003</v>
      </c>
      <c r="F8" s="60">
        <f t="shared" ref="F8:F19" si="2">+D8+E8</f>
        <v>425889.81099999999</v>
      </c>
      <c r="G8" s="67">
        <f t="shared" ref="G8:G19" si="3">+(F8-F7)*100/F7</f>
        <v>-16.999142490396299</v>
      </c>
      <c r="H8" s="59">
        <f t="shared" si="1"/>
        <v>89.531841840658629</v>
      </c>
      <c r="I8" s="60">
        <f t="shared" si="1"/>
        <v>10.468158159341362</v>
      </c>
      <c r="J8" s="77"/>
      <c r="K8" s="44"/>
    </row>
    <row r="9" spans="1:15">
      <c r="A9" s="52">
        <v>1999</v>
      </c>
      <c r="B9" s="59">
        <v>337747.34</v>
      </c>
      <c r="C9" s="60">
        <v>26849</v>
      </c>
      <c r="D9" s="60">
        <f t="shared" si="0"/>
        <v>364596.34</v>
      </c>
      <c r="E9" s="60">
        <v>76456.709000000003</v>
      </c>
      <c r="F9" s="60">
        <f t="shared" si="2"/>
        <v>441053.049</v>
      </c>
      <c r="G9" s="67">
        <f t="shared" si="3"/>
        <v>3.5603664629581884</v>
      </c>
      <c r="H9" s="59">
        <f t="shared" si="1"/>
        <v>82.664963053004541</v>
      </c>
      <c r="I9" s="60">
        <f t="shared" si="1"/>
        <v>17.335036946995462</v>
      </c>
      <c r="J9" s="77"/>
      <c r="K9" s="44"/>
    </row>
    <row r="10" spans="1:15" ht="12.75" customHeight="1">
      <c r="A10" s="52">
        <v>2000</v>
      </c>
      <c r="B10" s="59">
        <v>353830.674</v>
      </c>
      <c r="C10" s="60">
        <v>24406.400000000001</v>
      </c>
      <c r="D10" s="60">
        <f t="shared" si="0"/>
        <v>378237.07400000002</v>
      </c>
      <c r="E10" s="60">
        <v>115797.39823999999</v>
      </c>
      <c r="F10" s="60">
        <f t="shared" si="2"/>
        <v>494034.47224000003</v>
      </c>
      <c r="G10" s="67">
        <f t="shared" si="3"/>
        <v>12.012483160500729</v>
      </c>
      <c r="H10" s="59">
        <f t="shared" si="1"/>
        <v>76.560866751875963</v>
      </c>
      <c r="I10" s="60">
        <f t="shared" si="1"/>
        <v>23.439133248124044</v>
      </c>
      <c r="J10" s="77"/>
      <c r="K10" s="44"/>
    </row>
    <row r="11" spans="1:15">
      <c r="A11" s="52">
        <v>2001</v>
      </c>
      <c r="B11" s="87">
        <v>377037.97494000004</v>
      </c>
      <c r="C11" s="88">
        <v>43177</v>
      </c>
      <c r="D11" s="88">
        <f>+B11+C11</f>
        <v>420214.97494000004</v>
      </c>
      <c r="E11" s="60">
        <v>180602.69865000001</v>
      </c>
      <c r="F11" s="60">
        <f>+D11+E11</f>
        <v>600817.67359000002</v>
      </c>
      <c r="G11" s="67">
        <f>+(F11-F10)*100/F10</f>
        <v>21.61452436017969</v>
      </c>
      <c r="H11" s="59">
        <f t="shared" si="1"/>
        <v>69.940514970063305</v>
      </c>
      <c r="I11" s="60">
        <f t="shared" si="1"/>
        <v>30.059485029936702</v>
      </c>
      <c r="J11" s="77"/>
      <c r="K11" s="44"/>
      <c r="L11" s="44"/>
      <c r="M11" s="44"/>
      <c r="N11" s="44"/>
      <c r="O11" s="44"/>
    </row>
    <row r="12" spans="1:15">
      <c r="A12" s="52">
        <v>2002</v>
      </c>
      <c r="B12" s="87">
        <v>403984.73251000006</v>
      </c>
      <c r="C12" s="88">
        <v>55673</v>
      </c>
      <c r="D12" s="88">
        <f t="shared" si="0"/>
        <v>459657.73251000006</v>
      </c>
      <c r="E12" s="60">
        <v>172632.31437000001</v>
      </c>
      <c r="F12" s="60">
        <f t="shared" si="2"/>
        <v>632290.04688000004</v>
      </c>
      <c r="G12" s="67">
        <f t="shared" si="3"/>
        <v>5.238256907781456</v>
      </c>
      <c r="H12" s="59">
        <f t="shared" si="1"/>
        <v>72.697290551726311</v>
      </c>
      <c r="I12" s="60">
        <f t="shared" si="1"/>
        <v>27.302709448273703</v>
      </c>
      <c r="J12" s="77"/>
      <c r="K12" s="44"/>
      <c r="L12" s="44"/>
      <c r="M12" s="44"/>
      <c r="N12" s="44"/>
      <c r="O12" s="44"/>
    </row>
    <row r="13" spans="1:15">
      <c r="A13" s="52">
        <v>2003</v>
      </c>
      <c r="B13" s="59">
        <v>463791.91307000001</v>
      </c>
      <c r="C13" s="60">
        <v>40276</v>
      </c>
      <c r="D13" s="60">
        <f t="shared" si="0"/>
        <v>504067.91307000001</v>
      </c>
      <c r="E13" s="60">
        <v>187982.65961</v>
      </c>
      <c r="F13" s="60">
        <f t="shared" si="2"/>
        <v>692050.57267999998</v>
      </c>
      <c r="G13" s="67">
        <f t="shared" si="3"/>
        <v>9.4514418018890112</v>
      </c>
      <c r="H13" s="59">
        <f t="shared" si="1"/>
        <v>72.836860912920301</v>
      </c>
      <c r="I13" s="60">
        <f t="shared" si="1"/>
        <v>27.163139087079703</v>
      </c>
      <c r="J13" s="77"/>
      <c r="K13" s="44"/>
      <c r="L13" s="44"/>
      <c r="M13" s="44"/>
      <c r="N13" s="44"/>
      <c r="O13" s="44"/>
    </row>
    <row r="14" spans="1:15">
      <c r="A14" s="52">
        <v>2004</v>
      </c>
      <c r="B14" s="59">
        <v>551090.63910000003</v>
      </c>
      <c r="C14" s="60">
        <v>37353</v>
      </c>
      <c r="D14" s="60">
        <f t="shared" si="0"/>
        <v>588443.63910000003</v>
      </c>
      <c r="E14" s="60">
        <v>224409.34556000002</v>
      </c>
      <c r="F14" s="60">
        <f t="shared" si="2"/>
        <v>812852.98466000007</v>
      </c>
      <c r="G14" s="67">
        <f t="shared" si="3"/>
        <v>17.455720253533901</v>
      </c>
      <c r="H14" s="59">
        <f t="shared" si="1"/>
        <v>72.392382165654965</v>
      </c>
      <c r="I14" s="60">
        <f t="shared" si="1"/>
        <v>27.607617834345024</v>
      </c>
      <c r="J14" s="77"/>
      <c r="K14" s="44"/>
      <c r="L14" s="44"/>
      <c r="M14" s="44"/>
      <c r="N14" s="44"/>
      <c r="O14" s="44"/>
    </row>
    <row r="15" spans="1:15">
      <c r="A15" s="68">
        <v>2005</v>
      </c>
      <c r="B15" s="59">
        <v>574467.23152999999</v>
      </c>
      <c r="C15" s="60">
        <v>30472</v>
      </c>
      <c r="D15" s="60">
        <f t="shared" si="0"/>
        <v>604939.23152999999</v>
      </c>
      <c r="E15" s="60">
        <v>242543.17585</v>
      </c>
      <c r="F15" s="60">
        <f t="shared" si="2"/>
        <v>847482.40737999999</v>
      </c>
      <c r="G15" s="67">
        <f t="shared" si="3"/>
        <v>4.2602319698050568</v>
      </c>
      <c r="H15" s="70">
        <f t="shared" si="1"/>
        <v>71.380742097074958</v>
      </c>
      <c r="I15" s="69">
        <f t="shared" ref="I15:I20" si="4">+E15*100/$F15</f>
        <v>28.619257902925039</v>
      </c>
      <c r="J15" s="77"/>
      <c r="K15" s="44"/>
      <c r="L15" s="44"/>
      <c r="M15" s="44"/>
      <c r="N15" s="44"/>
      <c r="O15" s="44"/>
    </row>
    <row r="16" spans="1:15">
      <c r="A16" s="68">
        <v>2006</v>
      </c>
      <c r="B16" s="59">
        <v>645901.57140999986</v>
      </c>
      <c r="C16" s="60">
        <v>25284</v>
      </c>
      <c r="D16" s="60">
        <f t="shared" si="0"/>
        <v>671185.57140999986</v>
      </c>
      <c r="E16" s="82">
        <v>232229.16813999999</v>
      </c>
      <c r="F16" s="60">
        <f t="shared" si="2"/>
        <v>903414.73954999982</v>
      </c>
      <c r="G16" s="67">
        <f t="shared" si="3"/>
        <v>6.5998222125831703</v>
      </c>
      <c r="H16" s="59">
        <f t="shared" ref="H16:H21" si="5">+D16*100/$F16</f>
        <v>74.294290543048291</v>
      </c>
      <c r="I16" s="60">
        <f t="shared" si="4"/>
        <v>25.705709456951713</v>
      </c>
      <c r="J16" s="77"/>
      <c r="K16" s="50"/>
      <c r="L16" s="44"/>
      <c r="M16" s="44"/>
      <c r="N16" s="44"/>
      <c r="O16" s="44"/>
    </row>
    <row r="17" spans="1:15">
      <c r="A17" s="68">
        <v>2007</v>
      </c>
      <c r="B17" s="59">
        <v>682550.61565717577</v>
      </c>
      <c r="C17" s="60">
        <v>31609</v>
      </c>
      <c r="D17" s="60">
        <f t="shared" si="0"/>
        <v>714159.61565717577</v>
      </c>
      <c r="E17" s="82">
        <v>477378.84606000001</v>
      </c>
      <c r="F17" s="60">
        <f t="shared" si="2"/>
        <v>1191538.4617171758</v>
      </c>
      <c r="G17" s="67">
        <f t="shared" si="3"/>
        <v>31.892740903330111</v>
      </c>
      <c r="H17" s="59">
        <f t="shared" si="5"/>
        <v>59.935926418016805</v>
      </c>
      <c r="I17" s="60">
        <f t="shared" si="4"/>
        <v>40.064073581983195</v>
      </c>
      <c r="J17" s="77"/>
      <c r="K17" s="50"/>
      <c r="L17" s="44"/>
      <c r="M17" s="44"/>
      <c r="N17" s="44"/>
      <c r="O17" s="44"/>
    </row>
    <row r="18" spans="1:15">
      <c r="A18" s="68">
        <v>2008</v>
      </c>
      <c r="B18" s="59">
        <v>747730.21106999996</v>
      </c>
      <c r="C18" s="60">
        <v>32290</v>
      </c>
      <c r="D18" s="60">
        <f>+B18+C18</f>
        <v>780020.21106999996</v>
      </c>
      <c r="E18" s="82">
        <v>423554.45247999998</v>
      </c>
      <c r="F18" s="60">
        <f>+D18+E18</f>
        <v>1203574.6635499999</v>
      </c>
      <c r="G18" s="67">
        <f t="shared" si="3"/>
        <v>1.010139598471566</v>
      </c>
      <c r="H18" s="59">
        <f t="shared" si="5"/>
        <v>64.808626726097216</v>
      </c>
      <c r="I18" s="60">
        <f t="shared" si="4"/>
        <v>35.191373273902776</v>
      </c>
      <c r="J18" s="77"/>
      <c r="K18" s="50"/>
      <c r="L18" s="44"/>
      <c r="M18" s="44"/>
      <c r="N18" s="44"/>
      <c r="O18" s="44"/>
    </row>
    <row r="19" spans="1:15">
      <c r="A19" s="68">
        <v>2009</v>
      </c>
      <c r="B19" s="59">
        <v>845994.12746999995</v>
      </c>
      <c r="C19" s="60">
        <v>32779</v>
      </c>
      <c r="D19" s="60">
        <f t="shared" si="0"/>
        <v>878773.12746999995</v>
      </c>
      <c r="E19" s="82">
        <v>427555.05288999999</v>
      </c>
      <c r="F19" s="60">
        <f t="shared" si="2"/>
        <v>1306328.1803599999</v>
      </c>
      <c r="G19" s="67">
        <f t="shared" si="3"/>
        <v>8.5373612391377218</v>
      </c>
      <c r="H19" s="59">
        <f t="shared" si="5"/>
        <v>67.270471592201758</v>
      </c>
      <c r="I19" s="60">
        <f t="shared" si="4"/>
        <v>32.729528407798242</v>
      </c>
      <c r="J19" s="77"/>
      <c r="K19" s="50"/>
      <c r="L19" s="44"/>
      <c r="M19" s="44"/>
      <c r="N19" s="44"/>
      <c r="O19" s="44"/>
    </row>
    <row r="20" spans="1:15">
      <c r="A20" s="52">
        <v>2010</v>
      </c>
      <c r="B20" s="59">
        <v>985839.65170000005</v>
      </c>
      <c r="C20" s="60">
        <v>25176</v>
      </c>
      <c r="D20" s="60">
        <f>+B20+C20</f>
        <v>1011015.6517</v>
      </c>
      <c r="E20" s="82">
        <v>595007.19219000009</v>
      </c>
      <c r="F20" s="60">
        <f>+D20+E20</f>
        <v>1606022.8438900001</v>
      </c>
      <c r="G20" s="67">
        <f>+(F20-F19)*100/F19</f>
        <v>22.941759049200787</v>
      </c>
      <c r="H20" s="60">
        <f t="shared" si="5"/>
        <v>62.951511278082826</v>
      </c>
      <c r="I20" s="60">
        <f t="shared" si="4"/>
        <v>37.048488721917174</v>
      </c>
      <c r="J20" s="77"/>
      <c r="K20" s="50"/>
      <c r="L20" s="44"/>
      <c r="M20" s="44"/>
      <c r="N20" s="44"/>
      <c r="O20" s="44"/>
    </row>
    <row r="21" spans="1:15">
      <c r="A21" s="95">
        <v>2011</v>
      </c>
      <c r="B21" s="92">
        <v>1112162.4068799999</v>
      </c>
      <c r="C21" s="93">
        <v>27044</v>
      </c>
      <c r="D21" s="69">
        <f>+B21+C21</f>
        <v>1139206.4068799999</v>
      </c>
      <c r="E21" s="93">
        <v>350190.21830000001</v>
      </c>
      <c r="F21" s="69">
        <f>+D21+E21</f>
        <v>1489396.62518</v>
      </c>
      <c r="G21" s="94">
        <f>+(F21-F20)*100/F20</f>
        <v>-7.2618032273760198</v>
      </c>
      <c r="H21" s="69">
        <f t="shared" si="5"/>
        <v>76.48777952228285</v>
      </c>
      <c r="I21" s="69">
        <f>+E21*100/$F21</f>
        <v>23.512220477717143</v>
      </c>
      <c r="J21" s="77"/>
      <c r="K21" s="50"/>
      <c r="L21" s="44"/>
      <c r="M21" s="44"/>
      <c r="N21" s="44"/>
      <c r="O21" s="44"/>
    </row>
    <row r="22" spans="1:15">
      <c r="A22" s="52">
        <v>2012</v>
      </c>
      <c r="B22" s="98">
        <v>1144532.3125400001</v>
      </c>
      <c r="C22" s="99">
        <v>199761.10049000001</v>
      </c>
      <c r="D22" s="60">
        <f>+B22+C22</f>
        <v>1344293.4130300002</v>
      </c>
      <c r="E22" s="99">
        <v>458700.30267</v>
      </c>
      <c r="F22" s="60">
        <f>+D22+E22</f>
        <v>1802993.7157000001</v>
      </c>
      <c r="G22" s="67">
        <f>+(F22-F21)*100/F21</f>
        <v>21.055310937212614</v>
      </c>
      <c r="H22" s="59">
        <f>+D22*100/$F22</f>
        <v>74.558962758674241</v>
      </c>
      <c r="I22" s="60">
        <f>+E22*100/$F22</f>
        <v>25.441037241325752</v>
      </c>
      <c r="J22" s="77"/>
      <c r="K22" s="50"/>
      <c r="L22" s="44"/>
      <c r="M22" s="44"/>
      <c r="N22" s="44"/>
      <c r="O22" s="44"/>
    </row>
    <row r="23" spans="1:15">
      <c r="A23" s="18">
        <v>2013</v>
      </c>
      <c r="B23" s="100">
        <v>1261191.4007300001</v>
      </c>
      <c r="C23" s="80">
        <v>401129.41531999997</v>
      </c>
      <c r="D23" s="77">
        <f>+B23+C23</f>
        <v>1662320.81605</v>
      </c>
      <c r="E23" s="80">
        <v>519731.63227999996</v>
      </c>
      <c r="F23" s="77">
        <f>+D23+E23</f>
        <v>2182052.44833</v>
      </c>
      <c r="G23" s="101">
        <f>+(F23-F22)*100/F22</f>
        <v>21.023852126008826</v>
      </c>
      <c r="H23" s="102">
        <f>+D23*100/$F23</f>
        <v>76.181524294809293</v>
      </c>
      <c r="I23" s="77">
        <f>+E23*100/$F23</f>
        <v>23.8184757051907</v>
      </c>
      <c r="J23" s="77"/>
      <c r="K23" s="50"/>
      <c r="L23" s="44"/>
      <c r="M23" s="44"/>
      <c r="N23" s="44"/>
      <c r="O23" s="44"/>
    </row>
    <row r="24" spans="1:15">
      <c r="A24" s="103">
        <v>2014</v>
      </c>
      <c r="B24" s="104">
        <v>1340288.7209999999</v>
      </c>
      <c r="C24" s="105">
        <v>808094.70508999994</v>
      </c>
      <c r="D24" s="106">
        <f>+B24+C24</f>
        <v>2148383.4260899997</v>
      </c>
      <c r="E24" s="105">
        <v>631603.04616999999</v>
      </c>
      <c r="F24" s="106">
        <f>+D24+E24</f>
        <v>2779986.4722599997</v>
      </c>
      <c r="G24" s="107">
        <f>+(F24-F23)*100/F23</f>
        <v>27.402367179011634</v>
      </c>
      <c r="H24" s="108">
        <f>+D24*100/$F24</f>
        <v>77.280355409192467</v>
      </c>
      <c r="I24" s="106">
        <f>+E24*100/$F24</f>
        <v>22.719644590807526</v>
      </c>
      <c r="J24" s="77"/>
      <c r="K24" s="50"/>
      <c r="L24" s="44"/>
      <c r="M24" s="44"/>
      <c r="N24" s="44"/>
      <c r="O24" s="44"/>
    </row>
    <row r="25" spans="1:15" ht="13.5" customHeight="1">
      <c r="A25" s="10" t="s">
        <v>43</v>
      </c>
      <c r="B25" s="44"/>
      <c r="C25" s="44"/>
      <c r="D25" s="44"/>
      <c r="E25" s="44"/>
      <c r="F25" s="80"/>
      <c r="G25" s="7"/>
      <c r="H25" s="7"/>
      <c r="K25" s="7"/>
      <c r="L25" s="7"/>
      <c r="M25" s="97"/>
      <c r="N25" s="7"/>
    </row>
    <row r="26" spans="1:15" ht="10.5" customHeight="1">
      <c r="A26" s="10" t="s">
        <v>8</v>
      </c>
      <c r="D26" s="7"/>
      <c r="E26" s="48"/>
      <c r="F26" s="49"/>
      <c r="G26" s="7"/>
      <c r="H26" s="7"/>
      <c r="K26" s="7"/>
      <c r="L26" s="7"/>
      <c r="M26" s="7"/>
      <c r="N26" s="7"/>
    </row>
    <row r="27" spans="1:15" ht="10.5" customHeight="1">
      <c r="A27" s="11" t="s">
        <v>9</v>
      </c>
      <c r="D27" s="7"/>
      <c r="E27" s="48"/>
      <c r="F27" s="49"/>
      <c r="G27" s="7"/>
      <c r="H27" s="7"/>
    </row>
    <row r="28" spans="1:15" ht="10.5" customHeight="1">
      <c r="A28" s="39" t="s">
        <v>36</v>
      </c>
      <c r="D28" s="7"/>
      <c r="E28" s="48"/>
      <c r="F28" s="7"/>
      <c r="G28" s="7"/>
      <c r="H28" s="7"/>
    </row>
    <row r="29" spans="1:15" ht="10.5" customHeight="1">
      <c r="A29" s="19" t="s">
        <v>34</v>
      </c>
      <c r="D29" s="7"/>
      <c r="E29" s="48"/>
      <c r="F29" s="49"/>
      <c r="G29" s="7"/>
      <c r="H29" s="50"/>
    </row>
    <row r="30" spans="1:15" ht="10.5" customHeight="1">
      <c r="A30" s="40" t="s">
        <v>39</v>
      </c>
      <c r="D30" s="7"/>
      <c r="E30" s="48"/>
      <c r="F30" s="7"/>
      <c r="G30" s="49"/>
      <c r="H30" s="7"/>
      <c r="M30"/>
    </row>
    <row r="31" spans="1:15" ht="12.75" customHeight="1">
      <c r="B31" s="78"/>
      <c r="C31" s="79"/>
      <c r="D31" s="89"/>
      <c r="E31" s="44"/>
    </row>
    <row r="32" spans="1:15" ht="12.75" customHeight="1">
      <c r="A32" s="5"/>
      <c r="B32" s="78"/>
      <c r="C32" s="80"/>
    </row>
    <row r="33" spans="1:3" ht="12.75" customHeight="1">
      <c r="B33" s="81"/>
      <c r="C33" s="80"/>
    </row>
    <row r="34" spans="1:3" ht="12.75" customHeight="1">
      <c r="B34" s="81"/>
      <c r="C34" s="81"/>
    </row>
    <row r="35" spans="1:3" ht="12.75" customHeight="1"/>
    <row r="36" spans="1:3" ht="12.75" customHeight="1">
      <c r="A36" s="10"/>
    </row>
    <row r="37" spans="1:3" ht="12.75" customHeight="1"/>
    <row r="38" spans="1:3" ht="12.75" customHeight="1"/>
    <row r="39" spans="1:3" ht="12.75" customHeight="1"/>
    <row r="40" spans="1:3" ht="12.75" customHeight="1">
      <c r="A40" s="12"/>
    </row>
    <row r="41" spans="1:3" ht="12.75" customHeight="1"/>
    <row r="42" spans="1:3" ht="12.75" customHeight="1"/>
    <row r="43" spans="1:3" ht="12.75" customHeight="1"/>
    <row r="44" spans="1:3" ht="12.75" customHeight="1"/>
    <row r="45" spans="1:3" ht="12.75" customHeight="1"/>
    <row r="46" spans="1:3" ht="12.75" customHeight="1"/>
    <row r="47" spans="1:3" ht="12.75" customHeight="1"/>
    <row r="48" spans="1:3" ht="12.75" customHeight="1"/>
    <row r="49" spans="3:5" ht="12.75" customHeight="1"/>
    <row r="50" spans="3:5" ht="12.75" customHeight="1"/>
    <row r="51" spans="3:5" ht="12.75" customHeight="1"/>
    <row r="52" spans="3:5" ht="12.75" customHeight="1"/>
    <row r="53" spans="3:5" ht="12.75" customHeight="1"/>
    <row r="54" spans="3:5" ht="12.75" customHeight="1">
      <c r="C54" s="18"/>
      <c r="D54" s="44"/>
      <c r="E54" s="44"/>
    </row>
    <row r="55" spans="3:5" ht="12.75" customHeight="1">
      <c r="C55" s="18"/>
      <c r="D55" s="44"/>
      <c r="E55" s="44"/>
    </row>
    <row r="56" spans="3:5" ht="12.75" customHeight="1">
      <c r="C56" s="18"/>
      <c r="D56" s="44"/>
      <c r="E56" s="44"/>
    </row>
    <row r="57" spans="3:5" ht="12.75" customHeight="1">
      <c r="C57" s="18"/>
      <c r="D57" s="44"/>
      <c r="E57" s="44"/>
    </row>
    <row r="58" spans="3:5" ht="12.75" customHeight="1">
      <c r="C58" s="91"/>
      <c r="D58" s="44"/>
      <c r="E58" s="44"/>
    </row>
    <row r="59" spans="3:5" ht="12.75" customHeight="1">
      <c r="C59" s="91"/>
      <c r="D59" s="44"/>
      <c r="E59" s="44"/>
    </row>
    <row r="60" spans="3:5" ht="12.75" customHeight="1">
      <c r="C60" s="91"/>
      <c r="D60" s="44"/>
      <c r="E60" s="44"/>
    </row>
    <row r="61" spans="3:5" ht="12.75" customHeight="1">
      <c r="C61" s="91"/>
      <c r="D61" s="44"/>
      <c r="E61" s="44"/>
    </row>
    <row r="62" spans="3:5" ht="12.75" customHeight="1">
      <c r="C62" s="91"/>
      <c r="D62" s="44"/>
      <c r="E62" s="44"/>
    </row>
    <row r="63" spans="3:5" ht="12.75" customHeight="1">
      <c r="C63" s="91"/>
      <c r="D63" s="44"/>
      <c r="E63" s="44"/>
    </row>
    <row r="64" spans="3:5" ht="12.75" customHeight="1">
      <c r="C64" s="91"/>
      <c r="D64" s="44"/>
      <c r="E64" s="44"/>
    </row>
    <row r="65" spans="3:5" ht="12.75" customHeight="1">
      <c r="C65" s="91"/>
      <c r="D65" s="44"/>
      <c r="E65" s="44"/>
    </row>
    <row r="66" spans="3:5" ht="12.75" customHeight="1">
      <c r="C66" s="91"/>
      <c r="D66" s="44"/>
      <c r="E66" s="44"/>
    </row>
    <row r="67" spans="3:5" ht="12.75" customHeight="1">
      <c r="C67" s="91"/>
      <c r="D67" s="44"/>
      <c r="E67" s="44"/>
    </row>
    <row r="68" spans="3:5" ht="12.75" customHeight="1">
      <c r="C68" s="91"/>
      <c r="D68" s="44"/>
      <c r="E68" s="44"/>
    </row>
    <row r="69" spans="3:5" ht="12.75" customHeight="1">
      <c r="C69" s="91"/>
      <c r="D69" s="44"/>
      <c r="E69" s="44"/>
    </row>
    <row r="70" spans="3:5" ht="12.75" customHeight="1">
      <c r="C70" s="96"/>
      <c r="D70" s="44"/>
      <c r="E70" s="44"/>
    </row>
    <row r="71" spans="3:5">
      <c r="C71" s="96"/>
      <c r="D71" s="44"/>
      <c r="E71" s="44"/>
    </row>
    <row r="72" spans="3:5">
      <c r="C72" s="96"/>
      <c r="D72" s="44"/>
      <c r="E72" s="44"/>
    </row>
  </sheetData>
  <mergeCells count="8">
    <mergeCell ref="F4:G4"/>
    <mergeCell ref="A3:A5"/>
    <mergeCell ref="B3:G3"/>
    <mergeCell ref="H3:I4"/>
    <mergeCell ref="B4:B5"/>
    <mergeCell ref="C4:C5"/>
    <mergeCell ref="D4:D5"/>
    <mergeCell ref="E4:E5"/>
  </mergeCells>
  <phoneticPr fontId="0" type="noConversion"/>
  <printOptions horizontalCentered="1" verticalCentered="1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2"/>
  <sheetViews>
    <sheetView workbookViewId="0">
      <selection activeCell="E28" sqref="E28"/>
    </sheetView>
  </sheetViews>
  <sheetFormatPr defaultRowHeight="12.75"/>
  <cols>
    <col min="1" max="1" width="10.5703125" customWidth="1"/>
    <col min="2" max="2" width="10" customWidth="1"/>
    <col min="8" max="8" width="14.42578125" bestFit="1" customWidth="1"/>
    <col min="9" max="9" width="11.28515625" customWidth="1"/>
  </cols>
  <sheetData>
    <row r="1" spans="1:19" s="7" customFormat="1" ht="12">
      <c r="A1" s="6" t="s">
        <v>31</v>
      </c>
      <c r="B1" s="6"/>
      <c r="C1" s="6"/>
      <c r="D1" s="6"/>
      <c r="H1" s="8"/>
      <c r="N1" s="4" t="s">
        <v>19</v>
      </c>
      <c r="O1" s="4"/>
      <c r="P1" s="4"/>
      <c r="Q1" s="4"/>
      <c r="R1" s="4"/>
      <c r="S1" s="4"/>
    </row>
    <row r="2" spans="1:19" s="7" customFormat="1" ht="12">
      <c r="A2" s="2" t="s">
        <v>41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4">
        <v>8.4292700000078185</v>
      </c>
      <c r="O2" s="4" t="s">
        <v>37</v>
      </c>
      <c r="P2" s="4"/>
      <c r="Q2" s="4"/>
      <c r="R2" s="4"/>
      <c r="S2" s="4"/>
    </row>
    <row r="3" spans="1:19" s="7" customFormat="1" ht="12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s="1" customFormat="1" ht="11.25" customHeight="1">
      <c r="A4" s="111" t="s">
        <v>0</v>
      </c>
      <c r="B4" s="131" t="s">
        <v>14</v>
      </c>
      <c r="C4" s="132"/>
      <c r="D4" s="133"/>
      <c r="E4" s="114" t="s">
        <v>2</v>
      </c>
      <c r="F4" s="127"/>
      <c r="G4" s="127"/>
      <c r="H4" s="127"/>
      <c r="I4" s="127"/>
      <c r="J4" s="127"/>
      <c r="K4" s="25"/>
      <c r="L4" s="37"/>
      <c r="M4" s="25"/>
    </row>
    <row r="5" spans="1:19" s="1" customFormat="1" ht="11.25" customHeight="1">
      <c r="A5" s="112"/>
      <c r="B5" s="121" t="s">
        <v>22</v>
      </c>
      <c r="C5" s="123" t="s">
        <v>23</v>
      </c>
      <c r="D5" s="125" t="s">
        <v>24</v>
      </c>
      <c r="E5" s="134" t="s">
        <v>16</v>
      </c>
      <c r="F5" s="135"/>
      <c r="G5" s="135"/>
      <c r="H5" s="136"/>
      <c r="I5" s="36" t="s">
        <v>13</v>
      </c>
      <c r="J5" s="128" t="s">
        <v>1</v>
      </c>
      <c r="K5" s="25"/>
      <c r="L5" s="37"/>
      <c r="M5" s="25"/>
      <c r="O5" s="3"/>
    </row>
    <row r="6" spans="1:19" s="1" customFormat="1" ht="33.75">
      <c r="A6" s="130"/>
      <c r="B6" s="122"/>
      <c r="C6" s="124"/>
      <c r="D6" s="126"/>
      <c r="E6" s="38" t="s">
        <v>15</v>
      </c>
      <c r="F6" s="29" t="s">
        <v>17</v>
      </c>
      <c r="G6" s="29" t="s">
        <v>25</v>
      </c>
      <c r="H6" s="29" t="s">
        <v>26</v>
      </c>
      <c r="I6" s="29" t="s">
        <v>27</v>
      </c>
      <c r="J6" s="129"/>
      <c r="K6" s="25"/>
      <c r="L6" s="37"/>
      <c r="M6" s="25"/>
      <c r="O6" s="21"/>
      <c r="P6" s="21"/>
      <c r="Q6" s="21"/>
      <c r="R6" s="21"/>
      <c r="S6" s="21"/>
    </row>
    <row r="7" spans="1:19" s="1" customFormat="1" ht="11.25">
      <c r="A7" s="18">
        <v>1996</v>
      </c>
      <c r="B7" s="30">
        <v>33.416000000000004</v>
      </c>
      <c r="C7" s="31"/>
      <c r="D7" s="34">
        <f>SUM(B7:C7)</f>
        <v>33.416000000000004</v>
      </c>
      <c r="E7" s="24">
        <v>582.39201000000003</v>
      </c>
      <c r="F7" s="24"/>
      <c r="G7" s="62">
        <f>SUM(E7:F7)</f>
        <v>582.39201000000003</v>
      </c>
      <c r="H7" s="37">
        <v>8753.6190000000006</v>
      </c>
      <c r="I7" s="65">
        <v>11001.804</v>
      </c>
      <c r="J7" s="26">
        <f>+G7+H7+I7</f>
        <v>20337.815009999998</v>
      </c>
      <c r="K7" s="25"/>
      <c r="L7" s="37">
        <f>+H7+I7</f>
        <v>19755.423000000003</v>
      </c>
      <c r="M7" s="25"/>
      <c r="N7" s="13" t="s">
        <v>6</v>
      </c>
      <c r="O7" s="13"/>
      <c r="P7" s="13"/>
      <c r="Q7" s="13"/>
    </row>
    <row r="8" spans="1:19" s="1" customFormat="1" ht="11.25">
      <c r="A8" s="18">
        <v>1997</v>
      </c>
      <c r="B8" s="32">
        <v>403.58333333333337</v>
      </c>
      <c r="C8" s="24"/>
      <c r="D8" s="35">
        <f t="shared" ref="D8:D20" si="0">SUM(B8:C8)</f>
        <v>403.58333333333337</v>
      </c>
      <c r="E8" s="24">
        <v>6758.1888899999994</v>
      </c>
      <c r="F8" s="24"/>
      <c r="G8" s="63">
        <f t="shared" ref="G8:G20" si="1">SUM(E8:F8)</f>
        <v>6758.1888899999994</v>
      </c>
      <c r="H8" s="37">
        <v>10932.159</v>
      </c>
      <c r="I8" s="66">
        <v>17990.694</v>
      </c>
      <c r="J8" s="25">
        <f t="shared" ref="J8:J20" si="2">+G8+H8+I8</f>
        <v>35681.041889999993</v>
      </c>
      <c r="K8" s="25"/>
      <c r="L8" s="37">
        <f t="shared" ref="L8:L21" si="3">+H8+I8</f>
        <v>28922.852999999999</v>
      </c>
      <c r="M8" s="25"/>
      <c r="N8" s="14" t="s">
        <v>7</v>
      </c>
      <c r="O8" s="15" t="s">
        <v>4</v>
      </c>
      <c r="P8" s="15" t="s">
        <v>5</v>
      </c>
      <c r="Q8" s="13"/>
    </row>
    <row r="9" spans="1:19" s="1" customFormat="1" ht="11.25">
      <c r="A9" s="18">
        <v>1998</v>
      </c>
      <c r="B9" s="32">
        <v>451.75</v>
      </c>
      <c r="C9" s="24"/>
      <c r="D9" s="35">
        <f t="shared" si="0"/>
        <v>451.75</v>
      </c>
      <c r="E9" s="24">
        <v>7823.8801800000001</v>
      </c>
      <c r="F9" s="24"/>
      <c r="G9" s="63">
        <f t="shared" si="1"/>
        <v>7823.8801800000001</v>
      </c>
      <c r="H9" s="37">
        <v>5868.7920000000004</v>
      </c>
      <c r="I9" s="66">
        <v>13304.919</v>
      </c>
      <c r="J9" s="25">
        <f t="shared" si="2"/>
        <v>26997.591180000003</v>
      </c>
      <c r="K9" s="25"/>
      <c r="L9" s="37">
        <f t="shared" si="3"/>
        <v>19173.710999999999</v>
      </c>
      <c r="M9" s="25"/>
      <c r="N9" s="16">
        <v>9638.51</v>
      </c>
      <c r="O9" s="16">
        <v>9957.48</v>
      </c>
      <c r="P9" s="17">
        <f>+O9+N9</f>
        <v>19595.989999999998</v>
      </c>
      <c r="Q9" s="13"/>
      <c r="R9" s="21"/>
      <c r="S9" s="21"/>
    </row>
    <row r="10" spans="1:19" s="1" customFormat="1" ht="11.25">
      <c r="A10" s="18">
        <v>1999</v>
      </c>
      <c r="B10" s="32">
        <v>354.75</v>
      </c>
      <c r="C10" s="24"/>
      <c r="D10" s="35">
        <f t="shared" si="0"/>
        <v>354.75</v>
      </c>
      <c r="E10" s="24">
        <v>5956.5897200000036</v>
      </c>
      <c r="F10" s="24"/>
      <c r="G10" s="63">
        <f t="shared" si="1"/>
        <v>5956.5897200000036</v>
      </c>
      <c r="H10" s="25">
        <v>21052.34</v>
      </c>
      <c r="I10" s="66">
        <v>26540.629000000001</v>
      </c>
      <c r="J10" s="25">
        <f t="shared" si="2"/>
        <v>53549.558720000001</v>
      </c>
      <c r="K10" s="25"/>
      <c r="L10" s="37">
        <f t="shared" si="3"/>
        <v>47592.968999999997</v>
      </c>
      <c r="M10" s="25"/>
      <c r="N10" s="16">
        <v>26040.319</v>
      </c>
      <c r="O10" s="16">
        <v>7577.77</v>
      </c>
      <c r="P10" s="17">
        <f>+O10+N10</f>
        <v>33618.089</v>
      </c>
      <c r="Q10" s="13"/>
      <c r="R10" s="21"/>
      <c r="S10" s="21"/>
    </row>
    <row r="11" spans="1:19" s="1" customFormat="1" ht="12.75" customHeight="1">
      <c r="A11" s="18">
        <v>2000</v>
      </c>
      <c r="B11" s="32">
        <v>486.1</v>
      </c>
      <c r="C11" s="24">
        <v>35.5</v>
      </c>
      <c r="D11" s="35">
        <f t="shared" si="0"/>
        <v>521.6</v>
      </c>
      <c r="E11" s="24">
        <v>8920.1756999999998</v>
      </c>
      <c r="F11" s="24">
        <v>873.3</v>
      </c>
      <c r="G11" s="63">
        <f t="shared" si="1"/>
        <v>9793.4756999999991</v>
      </c>
      <c r="H11" s="25">
        <v>22318.673999999999</v>
      </c>
      <c r="I11" s="66">
        <v>19288.863000000001</v>
      </c>
      <c r="J11" s="25">
        <f t="shared" si="2"/>
        <v>51401.012699999999</v>
      </c>
      <c r="K11" s="25"/>
      <c r="L11" s="37">
        <f t="shared" si="3"/>
        <v>41607.536999999997</v>
      </c>
      <c r="M11" s="25"/>
      <c r="N11" s="16">
        <v>34134.870800000004</v>
      </c>
      <c r="O11" s="16">
        <v>6724.82</v>
      </c>
      <c r="P11" s="17">
        <f>+O11+N11</f>
        <v>40859.690800000004</v>
      </c>
      <c r="Q11" s="13"/>
      <c r="R11" s="21"/>
      <c r="S11" s="21"/>
    </row>
    <row r="12" spans="1:19" s="1" customFormat="1" ht="11.25">
      <c r="A12" s="18">
        <v>2001</v>
      </c>
      <c r="B12" s="32">
        <v>647.75250000000005</v>
      </c>
      <c r="C12" s="24">
        <v>153.34666666666701</v>
      </c>
      <c r="D12" s="35">
        <f t="shared" si="0"/>
        <v>801.09916666666709</v>
      </c>
      <c r="E12" s="24">
        <v>12073.10989</v>
      </c>
      <c r="F12" s="24">
        <v>3220.0707299999999</v>
      </c>
      <c r="G12" s="63">
        <f t="shared" si="1"/>
        <v>15293.180619999999</v>
      </c>
      <c r="H12" s="25">
        <v>10806.808000000001</v>
      </c>
      <c r="I12" s="66">
        <v>28647.171999999999</v>
      </c>
      <c r="J12" s="25">
        <f t="shared" si="2"/>
        <v>54747.160619999995</v>
      </c>
      <c r="K12" s="25"/>
      <c r="L12" s="37">
        <f t="shared" si="3"/>
        <v>39453.979999999996</v>
      </c>
      <c r="M12" s="25"/>
      <c r="N12" s="16">
        <v>16107.9175</v>
      </c>
      <c r="O12" s="16">
        <v>2924.7310000000002</v>
      </c>
      <c r="P12" s="17">
        <f>+O12+N12</f>
        <v>19032.648499999999</v>
      </c>
      <c r="Q12" s="13"/>
      <c r="R12" s="21"/>
      <c r="S12" s="21"/>
    </row>
    <row r="13" spans="1:19" s="1" customFormat="1" ht="11.25">
      <c r="A13" s="18">
        <v>2002</v>
      </c>
      <c r="B13" s="32">
        <v>690.03083333333302</v>
      </c>
      <c r="C13" s="24">
        <v>172.884166666667</v>
      </c>
      <c r="D13" s="35">
        <f t="shared" si="0"/>
        <v>862.91499999999996</v>
      </c>
      <c r="E13" s="24">
        <v>12288.963949999999</v>
      </c>
      <c r="F13" s="24">
        <v>3647.6386599999996</v>
      </c>
      <c r="G13" s="63">
        <f t="shared" si="1"/>
        <v>15936.602609999998</v>
      </c>
      <c r="H13" s="25">
        <v>17451.815399999999</v>
      </c>
      <c r="I13" s="66">
        <v>49847.455719999998</v>
      </c>
      <c r="J13" s="25">
        <f t="shared" si="2"/>
        <v>83235.873729999992</v>
      </c>
      <c r="K13" s="25"/>
      <c r="L13" s="37">
        <f t="shared" si="3"/>
        <v>67299.27111999999</v>
      </c>
      <c r="M13" s="25"/>
      <c r="O13" s="22"/>
      <c r="P13" s="22"/>
      <c r="Q13" s="23"/>
      <c r="R13" s="21"/>
      <c r="S13" s="21"/>
    </row>
    <row r="14" spans="1:19" s="1" customFormat="1" ht="11.25">
      <c r="A14" s="18">
        <v>2003</v>
      </c>
      <c r="B14" s="32">
        <v>719.98250000000064</v>
      </c>
      <c r="C14" s="24">
        <v>123.020833333333</v>
      </c>
      <c r="D14" s="35">
        <f t="shared" si="0"/>
        <v>843.00333333333367</v>
      </c>
      <c r="E14" s="24">
        <v>11988.520320000001</v>
      </c>
      <c r="F14" s="24">
        <v>2539.2240099999999</v>
      </c>
      <c r="G14" s="63">
        <f t="shared" si="1"/>
        <v>14527.744330000001</v>
      </c>
      <c r="H14" s="25">
        <v>17474.788</v>
      </c>
      <c r="I14" s="66">
        <v>47646.29</v>
      </c>
      <c r="J14" s="25">
        <f t="shared" si="2"/>
        <v>79648.822329999995</v>
      </c>
      <c r="K14" s="25"/>
      <c r="L14" s="37">
        <f t="shared" si="3"/>
        <v>65121.078000000001</v>
      </c>
      <c r="M14" s="25"/>
      <c r="O14" s="22"/>
      <c r="P14" s="22"/>
      <c r="Q14" s="23"/>
      <c r="R14" s="21"/>
      <c r="S14" s="21"/>
    </row>
    <row r="15" spans="1:19" s="1" customFormat="1" ht="11.25">
      <c r="A15" s="18">
        <v>2004</v>
      </c>
      <c r="B15" s="32">
        <v>539.75</v>
      </c>
      <c r="C15" s="24">
        <v>26.58</v>
      </c>
      <c r="D15" s="35">
        <f t="shared" si="0"/>
        <v>566.33000000000004</v>
      </c>
      <c r="E15" s="24">
        <v>8267.0650000000005</v>
      </c>
      <c r="F15" s="24">
        <v>538.22259999999994</v>
      </c>
      <c r="G15" s="63">
        <f t="shared" si="1"/>
        <v>8805.2875999999997</v>
      </c>
      <c r="H15" s="25">
        <v>22854.161</v>
      </c>
      <c r="I15" s="66">
        <v>1275.5296000000001</v>
      </c>
      <c r="J15" s="25">
        <f t="shared" si="2"/>
        <v>32934.978199999998</v>
      </c>
      <c r="K15" s="25"/>
      <c r="L15" s="37">
        <f t="shared" si="3"/>
        <v>24129.690600000002</v>
      </c>
      <c r="M15" s="25"/>
      <c r="O15" s="22"/>
      <c r="P15" s="22"/>
      <c r="Q15" s="23"/>
      <c r="R15" s="21"/>
      <c r="S15" s="21"/>
    </row>
    <row r="16" spans="1:19" s="1" customFormat="1" ht="11.25">
      <c r="A16" s="18">
        <v>2005</v>
      </c>
      <c r="B16" s="32">
        <v>586.95000000000005</v>
      </c>
      <c r="C16" s="72"/>
      <c r="D16" s="35">
        <f t="shared" si="0"/>
        <v>586.95000000000005</v>
      </c>
      <c r="E16" s="24">
        <v>9558.0029299999987</v>
      </c>
      <c r="F16" s="24"/>
      <c r="G16" s="63">
        <f t="shared" si="1"/>
        <v>9558.0029299999987</v>
      </c>
      <c r="H16" s="25">
        <v>19896.901990000002</v>
      </c>
      <c r="I16" s="66">
        <v>568.37432000000001</v>
      </c>
      <c r="J16" s="25">
        <f t="shared" si="2"/>
        <v>30023.27924</v>
      </c>
      <c r="K16" s="25"/>
      <c r="L16" s="37">
        <f t="shared" si="3"/>
        <v>20465.276310000001</v>
      </c>
      <c r="M16" s="25"/>
    </row>
    <row r="17" spans="1:14" s="1" customFormat="1" ht="11.25">
      <c r="A17" s="18">
        <v>2006</v>
      </c>
      <c r="B17" s="32">
        <v>591.65</v>
      </c>
      <c r="C17" s="72"/>
      <c r="D17" s="35">
        <f t="shared" si="0"/>
        <v>591.65</v>
      </c>
      <c r="E17" s="25">
        <v>10033.25</v>
      </c>
      <c r="F17" s="83"/>
      <c r="G17" s="63">
        <f t="shared" si="1"/>
        <v>10033.25</v>
      </c>
      <c r="H17" s="84">
        <v>9703.9778299999998</v>
      </c>
      <c r="I17" s="85">
        <v>4575.1163599999991</v>
      </c>
      <c r="J17" s="25">
        <f t="shared" si="2"/>
        <v>24312.34419</v>
      </c>
      <c r="K17" s="25"/>
      <c r="L17" s="37">
        <f t="shared" si="3"/>
        <v>14279.09419</v>
      </c>
      <c r="M17" s="25"/>
    </row>
    <row r="18" spans="1:14" s="1" customFormat="1" ht="11.25">
      <c r="A18" s="18">
        <v>2007</v>
      </c>
      <c r="B18" s="32">
        <v>639.58000000000004</v>
      </c>
      <c r="C18" s="72"/>
      <c r="D18" s="35">
        <f>SUM(B18:C18)</f>
        <v>639.58000000000004</v>
      </c>
      <c r="E18" s="25">
        <v>11069.13</v>
      </c>
      <c r="F18" s="83"/>
      <c r="G18" s="63">
        <f>SUM(E18:F18)</f>
        <v>11069.13</v>
      </c>
      <c r="H18" s="84">
        <v>8071.7719071757001</v>
      </c>
      <c r="I18" s="85">
        <v>3028.1772899999996</v>
      </c>
      <c r="J18" s="25">
        <f>+G18+H18+I18</f>
        <v>22169.079197175699</v>
      </c>
      <c r="K18" s="25"/>
      <c r="L18" s="37">
        <f t="shared" si="3"/>
        <v>11099.9491971757</v>
      </c>
      <c r="M18" s="25"/>
    </row>
    <row r="19" spans="1:14" s="1" customFormat="1" ht="11.25">
      <c r="A19" s="18">
        <v>2008</v>
      </c>
      <c r="B19" s="32">
        <v>628</v>
      </c>
      <c r="C19" s="72"/>
      <c r="D19" s="35">
        <f>SUM(B19:C19)</f>
        <v>628</v>
      </c>
      <c r="E19" s="25">
        <v>11353.82</v>
      </c>
      <c r="F19" s="83"/>
      <c r="G19" s="63">
        <f>SUM(E19:F19)</f>
        <v>11353.82</v>
      </c>
      <c r="H19" s="84">
        <v>11604.532200000001</v>
      </c>
      <c r="I19" s="85">
        <v>5358.1625700000004</v>
      </c>
      <c r="J19" s="25">
        <f>+G19+H19+I19</f>
        <v>28316.514770000002</v>
      </c>
      <c r="K19" s="25"/>
      <c r="L19" s="37">
        <f>+H19+I19</f>
        <v>16962.694770000002</v>
      </c>
      <c r="M19" s="25"/>
      <c r="N19" s="1" t="s">
        <v>38</v>
      </c>
    </row>
    <row r="20" spans="1:14" s="1" customFormat="1" ht="10.5" customHeight="1">
      <c r="A20" s="18">
        <v>2009</v>
      </c>
      <c r="B20" s="32">
        <v>675.09</v>
      </c>
      <c r="C20" s="72"/>
      <c r="D20" s="35">
        <f t="shared" si="0"/>
        <v>675.09</v>
      </c>
      <c r="E20" s="25">
        <v>12331.51</v>
      </c>
      <c r="F20" s="83"/>
      <c r="G20" s="63">
        <f t="shared" si="1"/>
        <v>12331.51</v>
      </c>
      <c r="H20" s="84">
        <v>2099.6586200000002</v>
      </c>
      <c r="I20" s="85">
        <v>3393.7337500000003</v>
      </c>
      <c r="J20" s="25">
        <f t="shared" si="2"/>
        <v>17824.90237</v>
      </c>
      <c r="K20" s="25"/>
      <c r="L20" s="37">
        <f t="shared" si="3"/>
        <v>5493.3923700000005</v>
      </c>
      <c r="M20" s="25"/>
    </row>
    <row r="21" spans="1:14" s="1" customFormat="1" ht="10.5" customHeight="1">
      <c r="A21" s="18">
        <v>2010</v>
      </c>
      <c r="B21" s="32">
        <v>665.99</v>
      </c>
      <c r="C21" s="72"/>
      <c r="D21" s="35">
        <f>SUM(B21:C21)</f>
        <v>665.99</v>
      </c>
      <c r="E21" s="25">
        <v>12529.83</v>
      </c>
      <c r="F21" s="83"/>
      <c r="G21" s="63">
        <f>SUM(E21:F21)</f>
        <v>12529.83</v>
      </c>
      <c r="H21" s="84">
        <v>15478.347599999999</v>
      </c>
      <c r="I21" s="85">
        <v>3934.8190300000001</v>
      </c>
      <c r="J21" s="90">
        <f>+G21+H21+I21</f>
        <v>31942.996629999998</v>
      </c>
      <c r="K21" s="25"/>
      <c r="L21" s="37">
        <f t="shared" si="3"/>
        <v>19413.16663</v>
      </c>
      <c r="M21" s="25"/>
    </row>
    <row r="22" spans="1:14" s="1" customFormat="1" ht="10.5" customHeight="1">
      <c r="A22" s="9">
        <v>2011</v>
      </c>
      <c r="B22" s="33">
        <v>730.92</v>
      </c>
      <c r="C22" s="42"/>
      <c r="D22" s="28">
        <f>SUM(B22:C22)</f>
        <v>730.92</v>
      </c>
      <c r="E22" s="27">
        <v>19242</v>
      </c>
      <c r="F22" s="43"/>
      <c r="G22" s="64">
        <f>SUM(E22:F22)</f>
        <v>19242</v>
      </c>
      <c r="H22" s="61">
        <v>15070.42</v>
      </c>
      <c r="I22" s="61">
        <v>1151.3699999999999</v>
      </c>
      <c r="J22" s="86">
        <f>+G22+H22+I22</f>
        <v>35463.79</v>
      </c>
      <c r="K22" s="25"/>
      <c r="L22" s="37">
        <f>+H22+I22</f>
        <v>16221.79</v>
      </c>
      <c r="M22" s="25"/>
    </row>
    <row r="23" spans="1:14" s="1" customFormat="1" ht="13.5" customHeight="1">
      <c r="A23" s="10" t="s">
        <v>40</v>
      </c>
      <c r="B23" s="10"/>
      <c r="C23" s="10"/>
      <c r="D23" s="10"/>
      <c r="H23" s="71"/>
      <c r="I23" s="7"/>
      <c r="J23" s="21"/>
      <c r="K23" s="21"/>
      <c r="L23" s="21"/>
      <c r="M23" s="21"/>
    </row>
    <row r="24" spans="1:14" s="1" customFormat="1" ht="10.5" customHeight="1">
      <c r="A24" s="10" t="s">
        <v>30</v>
      </c>
      <c r="B24" s="10"/>
      <c r="C24" s="10"/>
      <c r="D24" s="10"/>
      <c r="H24" s="47"/>
      <c r="I24" s="7"/>
      <c r="J24" s="21"/>
      <c r="K24" s="21"/>
      <c r="L24" s="21"/>
      <c r="M24" s="21"/>
    </row>
    <row r="25" spans="1:14" s="7" customFormat="1" ht="10.5" customHeight="1">
      <c r="A25" s="41" t="s">
        <v>28</v>
      </c>
      <c r="B25" s="41"/>
      <c r="C25" s="41"/>
      <c r="D25" s="41"/>
    </row>
    <row r="26" spans="1:14" s="1" customFormat="1" ht="10.5" customHeight="1">
      <c r="A26" s="11" t="s">
        <v>29</v>
      </c>
      <c r="B26" s="11"/>
      <c r="C26" s="11"/>
      <c r="D26" s="11"/>
    </row>
    <row r="27" spans="1:14" s="1" customFormat="1" ht="12.75" customHeight="1">
      <c r="A27" s="19"/>
      <c r="B27" s="19"/>
      <c r="C27" s="19"/>
      <c r="D27" s="19"/>
      <c r="I27" s="25"/>
    </row>
    <row r="28" spans="1:14" s="1" customFormat="1" ht="12.75" customHeight="1">
      <c r="A28" s="20"/>
      <c r="B28" s="20"/>
      <c r="C28" s="20"/>
      <c r="D28" s="20"/>
      <c r="I28" s="25"/>
    </row>
    <row r="29" spans="1:14" s="1" customFormat="1" ht="12.75" customHeight="1">
      <c r="A29" s="11"/>
      <c r="B29" s="11"/>
      <c r="C29" s="11"/>
      <c r="D29" s="11"/>
      <c r="I29" s="44"/>
    </row>
    <row r="30" spans="1:14" s="1" customFormat="1" ht="12.75" customHeight="1">
      <c r="A30" s="11"/>
      <c r="B30" s="11"/>
      <c r="C30" s="11"/>
      <c r="D30" s="11"/>
    </row>
    <row r="31" spans="1:14" s="7" customFormat="1" ht="12.75" customHeight="1">
      <c r="A31" s="39"/>
      <c r="B31" s="19"/>
      <c r="C31" s="19"/>
      <c r="D31" s="19"/>
    </row>
    <row r="32" spans="1:14">
      <c r="A32" s="19"/>
    </row>
  </sheetData>
  <mergeCells count="8">
    <mergeCell ref="D5:D6"/>
    <mergeCell ref="E4:J4"/>
    <mergeCell ref="J5:J6"/>
    <mergeCell ref="A4:A6"/>
    <mergeCell ref="B4:D4"/>
    <mergeCell ref="E5:H5"/>
    <mergeCell ref="B5:B6"/>
    <mergeCell ref="C5:C6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Invest</vt:lpstr>
      <vt:lpstr>Anexo I</vt:lpstr>
      <vt:lpstr>Invest!Area_de_impressao</vt:lpstr>
    </vt:vector>
  </TitlesOfParts>
  <Company>CNPq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scosac</dc:creator>
  <cp:lastModifiedBy>ramaral</cp:lastModifiedBy>
  <cp:lastPrinted>2014-06-11T18:32:34Z</cp:lastPrinted>
  <dcterms:created xsi:type="dcterms:W3CDTF">2005-12-07T12:54:59Z</dcterms:created>
  <dcterms:modified xsi:type="dcterms:W3CDTF">2015-05-12T13:10:08Z</dcterms:modified>
</cp:coreProperties>
</file>